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9" i="1" l="1"/>
  <c r="J9" i="1" s="1"/>
  <c r="I9" i="1"/>
  <c r="H9" i="1" s="1"/>
  <c r="G9" i="1"/>
  <c r="F9" i="1" s="1"/>
  <c r="K8" i="1"/>
  <c r="J8" i="1" s="1"/>
  <c r="J10" i="1" s="1"/>
  <c r="I8" i="1"/>
  <c r="H8" i="1" s="1"/>
  <c r="H10" i="1" s="1"/>
  <c r="G8" i="1"/>
  <c r="F12" i="1" l="1"/>
  <c r="J12" i="1"/>
  <c r="J11" i="1" s="1"/>
  <c r="F8" i="1"/>
  <c r="F10" i="1" s="1"/>
  <c r="H12" i="1"/>
  <c r="H11" i="1" s="1"/>
  <c r="F11" i="1" l="1"/>
</calcChain>
</file>

<file path=xl/sharedStrings.xml><?xml version="1.0" encoding="utf-8"?>
<sst xmlns="http://schemas.openxmlformats.org/spreadsheetml/2006/main" count="48" uniqueCount="37">
  <si>
    <t xml:space="preserve"> </t>
  </si>
  <si>
    <t>Начальник бюро ценообразования                                           Пчелинцева О.К.</t>
  </si>
  <si>
    <t>Поставщик 1</t>
  </si>
  <si>
    <t>Поставщик 2</t>
  </si>
  <si>
    <t>Поставщик 3</t>
  </si>
  <si>
    <t>№ п/п</t>
  </si>
  <si>
    <t>Наименование товаров (работ, услуг)</t>
  </si>
  <si>
    <t>Ед. изм.</t>
  </si>
  <si>
    <t>Кол-во</t>
  </si>
  <si>
    <t>Цена, руб., без НДС,</t>
  </si>
  <si>
    <t>Сумма, руб., c НДС</t>
  </si>
  <si>
    <t>шт.</t>
  </si>
  <si>
    <t>ИТОГО без НДС</t>
  </si>
  <si>
    <t>НДС</t>
  </si>
  <si>
    <t>ИТОГО с НДС</t>
  </si>
  <si>
    <t>Срок поставки (отличия)</t>
  </si>
  <si>
    <t>Условия поставки  (отличия)</t>
  </si>
  <si>
    <t>Условия оплаты по договору (отличия)</t>
  </si>
  <si>
    <t>Дополнительные условия (отличия)</t>
  </si>
  <si>
    <t>соответствует</t>
  </si>
  <si>
    <t>Установка перемотки проводов(с модулем проверки целостности изоляции) с ПНР и инструктажем</t>
  </si>
  <si>
    <t>14-18 недель</t>
  </si>
  <si>
    <t xml:space="preserve"> 17 недель</t>
  </si>
  <si>
    <t>постоплата</t>
  </si>
  <si>
    <t>Обоснование начальной (максимальной) цены контракта</t>
  </si>
  <si>
    <t>Итоговая НМЦ</t>
  </si>
  <si>
    <t>Сумма, руб., с  НДС</t>
  </si>
  <si>
    <t>Сумма, руб.,с  НДС</t>
  </si>
  <si>
    <t>Соответствие тех.заданию</t>
  </si>
  <si>
    <t xml:space="preserve">По итогам расчета НМЦ составляет 3058959,60 руб. </t>
  </si>
  <si>
    <t>1.1.</t>
  </si>
  <si>
    <t>1.2</t>
  </si>
  <si>
    <t>Поставка, пусконаладочные работы установки перемотки проводов-2шт., нструктаж персонала.(согласно тех.задания) в том числе:</t>
  </si>
  <si>
    <t xml:space="preserve">Расчет начальной (максимальной) цены контракта на поставку, пусконаладочные работы установки перемотки проводов-2шт., нструктаж персонала.(согласно тех.задания) </t>
  </si>
  <si>
    <t>Приложение № 6 к извещению запроса котировок</t>
  </si>
  <si>
    <t>расчет произведен в соответствии с п.4.5.1 "Методики определения и обоснования Н(М)Ц закупок" (приложение №1 к утвержденному Советом директоров Положению о закупке АО"НПО НИИИП-НЗиК"</t>
  </si>
  <si>
    <t>Установка перемотки проводов с ПНР и инструктажем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</si>
</sst>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/>
    <xf numFmtId="0" fontId="3" fillId="0" borderId="0" xfId="0" applyFont="1"/>
    <xf numFmtId="0" fontId="0" fillId="0" borderId="4" xfId="0" applyFont="1" applyBorder="1"/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top" wrapText="1"/>
    </xf>
    <xf numFmtId="4" fontId="0" fillId="0" borderId="4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4" xfId="0" applyNumberFormat="1" applyFont="1" applyBorder="1"/>
    <xf numFmtId="0" fontId="0" fillId="0" borderId="0" xfId="0" applyFont="1"/>
    <xf numFmtId="49" fontId="0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"/>
  <sheetViews>
    <sheetView tabSelected="1" topLeftCell="A10" workbookViewId="0">
      <selection activeCell="F8" sqref="F8"/>
    </sheetView>
  </sheetViews>
  <sheetFormatPr defaultRowHeight="15" x14ac:dyDescent="0.25"/>
  <cols>
    <col min="3" max="3" width="29.5703125" customWidth="1"/>
    <col min="4" max="4" width="11.28515625" customWidth="1"/>
    <col min="5" max="5" width="13" customWidth="1"/>
    <col min="6" max="6" width="23.42578125" customWidth="1"/>
    <col min="7" max="8" width="15.28515625" customWidth="1"/>
    <col min="9" max="9" width="14.7109375" customWidth="1"/>
    <col min="10" max="10" width="14.42578125" customWidth="1"/>
    <col min="11" max="11" width="15.7109375" customWidth="1"/>
    <col min="12" max="12" width="16.42578125" customWidth="1"/>
    <col min="13" max="13" width="22.140625" customWidth="1"/>
  </cols>
  <sheetData>
    <row r="1" spans="2:14" ht="15.75" x14ac:dyDescent="0.25">
      <c r="B1" s="2"/>
      <c r="C1" s="2"/>
      <c r="D1" s="2"/>
      <c r="E1" s="2"/>
      <c r="F1" s="2"/>
      <c r="G1" s="2"/>
      <c r="H1" s="2"/>
      <c r="I1" s="22" t="s">
        <v>34</v>
      </c>
      <c r="J1" s="22"/>
      <c r="K1" s="22"/>
      <c r="L1" s="22"/>
    </row>
    <row r="2" spans="2:14" x14ac:dyDescent="0.25">
      <c r="B2" s="19" t="s">
        <v>24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4" x14ac:dyDescent="0.25">
      <c r="B3" s="20" t="s">
        <v>33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14" ht="37.5" customHeight="1" x14ac:dyDescent="0.25">
      <c r="B4" s="21" t="s">
        <v>35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4" x14ac:dyDescent="0.25">
      <c r="B5" s="3"/>
      <c r="C5" s="3"/>
      <c r="D5" s="3"/>
      <c r="E5" s="3"/>
      <c r="F5" s="15" t="s">
        <v>2</v>
      </c>
      <c r="G5" s="16"/>
      <c r="H5" s="15" t="s">
        <v>3</v>
      </c>
      <c r="I5" s="16"/>
      <c r="J5" s="15" t="s">
        <v>4</v>
      </c>
      <c r="K5" s="16"/>
      <c r="L5" s="3" t="s">
        <v>25</v>
      </c>
    </row>
    <row r="6" spans="2:14" ht="30" x14ac:dyDescent="0.25">
      <c r="B6" s="4" t="s">
        <v>5</v>
      </c>
      <c r="C6" s="5" t="s">
        <v>6</v>
      </c>
      <c r="D6" s="6" t="s">
        <v>7</v>
      </c>
      <c r="E6" s="6" t="s">
        <v>8</v>
      </c>
      <c r="F6" s="7" t="s">
        <v>9</v>
      </c>
      <c r="G6" s="7" t="s">
        <v>26</v>
      </c>
      <c r="H6" s="7" t="s">
        <v>9</v>
      </c>
      <c r="I6" s="7" t="s">
        <v>10</v>
      </c>
      <c r="J6" s="7" t="s">
        <v>9</v>
      </c>
      <c r="K6" s="7" t="s">
        <v>27</v>
      </c>
      <c r="L6" s="3"/>
    </row>
    <row r="7" spans="2:14" ht="75" x14ac:dyDescent="0.25">
      <c r="B7" s="5">
        <v>1</v>
      </c>
      <c r="C7" s="5" t="s">
        <v>32</v>
      </c>
      <c r="D7" s="6"/>
      <c r="E7" s="6"/>
      <c r="F7" s="8"/>
      <c r="G7" s="8"/>
      <c r="H7" s="6"/>
      <c r="I7" s="8"/>
      <c r="J7" s="8"/>
      <c r="K7" s="8"/>
      <c r="L7" s="6" t="s">
        <v>0</v>
      </c>
    </row>
    <row r="8" spans="2:14" ht="68.25" customHeight="1" x14ac:dyDescent="0.25">
      <c r="B8" s="14" t="s">
        <v>30</v>
      </c>
      <c r="C8" s="5" t="s">
        <v>20</v>
      </c>
      <c r="D8" s="9" t="s">
        <v>11</v>
      </c>
      <c r="E8" s="10">
        <v>1</v>
      </c>
      <c r="F8" s="8">
        <f>G8/1.2</f>
        <v>1529650</v>
      </c>
      <c r="G8" s="8">
        <f>1740000+95580</f>
        <v>1835580</v>
      </c>
      <c r="H8" s="11">
        <f>I8/1.2</f>
        <v>1597500</v>
      </c>
      <c r="I8" s="11">
        <f>1827600+89400</f>
        <v>1917000</v>
      </c>
      <c r="J8" s="11">
        <f>K8/1.2</f>
        <v>1475050</v>
      </c>
      <c r="K8" s="11">
        <f>1724360.4+45699.6</f>
        <v>1770060</v>
      </c>
      <c r="L8" s="8">
        <v>1770060</v>
      </c>
      <c r="N8" t="s">
        <v>0</v>
      </c>
    </row>
    <row r="9" spans="2:14" ht="65.25" customHeight="1" x14ac:dyDescent="0.25">
      <c r="B9" s="14" t="s">
        <v>31</v>
      </c>
      <c r="C9" s="5" t="s">
        <v>36</v>
      </c>
      <c r="D9" s="9" t="s">
        <v>11</v>
      </c>
      <c r="E9" s="10">
        <v>1</v>
      </c>
      <c r="F9" s="8">
        <f>G9/1.2</f>
        <v>1129650</v>
      </c>
      <c r="G9" s="8">
        <f>1260000+95580</f>
        <v>1355580</v>
      </c>
      <c r="H9" s="11">
        <f>I9/1.2</f>
        <v>1176500</v>
      </c>
      <c r="I9" s="11">
        <f>1322400+89400</f>
        <v>1411800</v>
      </c>
      <c r="J9" s="11">
        <f>K9/1.2</f>
        <v>1074083.0000000002</v>
      </c>
      <c r="K9" s="11">
        <f>1243200+45699.6</f>
        <v>1288899.6000000001</v>
      </c>
      <c r="L9" s="8">
        <v>1288899.6000000001</v>
      </c>
    </row>
    <row r="10" spans="2:14" x14ac:dyDescent="0.25">
      <c r="B10" s="3"/>
      <c r="C10" s="15" t="s">
        <v>12</v>
      </c>
      <c r="D10" s="16"/>
      <c r="E10" s="3"/>
      <c r="F10" s="12">
        <f>F8+F9</f>
        <v>2659300</v>
      </c>
      <c r="G10" s="3" t="s">
        <v>0</v>
      </c>
      <c r="H10" s="12">
        <f>H8+H9</f>
        <v>2774000</v>
      </c>
      <c r="I10" s="3"/>
      <c r="J10" s="12">
        <f>J8+J9</f>
        <v>2549133</v>
      </c>
      <c r="K10" s="3"/>
      <c r="L10" s="12">
        <v>2549133</v>
      </c>
    </row>
    <row r="11" spans="2:14" x14ac:dyDescent="0.25">
      <c r="B11" s="3"/>
      <c r="C11" s="15" t="s">
        <v>13</v>
      </c>
      <c r="D11" s="16"/>
      <c r="E11" s="3"/>
      <c r="F11" s="12">
        <f>F12-F10</f>
        <v>531860</v>
      </c>
      <c r="G11" s="3"/>
      <c r="H11" s="12">
        <f>H12-H10</f>
        <v>554800</v>
      </c>
      <c r="I11" s="3"/>
      <c r="J11" s="12">
        <f>J12-J10</f>
        <v>509826.60000000009</v>
      </c>
      <c r="K11" s="3"/>
      <c r="L11" s="12">
        <v>509826.60000000009</v>
      </c>
    </row>
    <row r="12" spans="2:14" x14ac:dyDescent="0.25">
      <c r="B12" s="3"/>
      <c r="C12" s="15" t="s">
        <v>14</v>
      </c>
      <c r="D12" s="16"/>
      <c r="E12" s="3"/>
      <c r="F12" s="12">
        <f>G8+G9</f>
        <v>3191160</v>
      </c>
      <c r="G12" s="3"/>
      <c r="H12" s="12">
        <f>I8+I9</f>
        <v>3328800</v>
      </c>
      <c r="I12" s="3"/>
      <c r="J12" s="12">
        <f>K8+K9</f>
        <v>3058959.6</v>
      </c>
      <c r="K12" s="3"/>
      <c r="L12" s="12">
        <v>3058959.6</v>
      </c>
    </row>
    <row r="13" spans="2:14" x14ac:dyDescent="0.25">
      <c r="B13" s="3"/>
      <c r="C13" s="3" t="s">
        <v>15</v>
      </c>
      <c r="D13" s="3"/>
      <c r="E13" s="3"/>
      <c r="F13" s="17" t="s">
        <v>21</v>
      </c>
      <c r="G13" s="18"/>
      <c r="H13" s="17" t="s">
        <v>22</v>
      </c>
      <c r="I13" s="18"/>
      <c r="J13" s="17" t="s">
        <v>0</v>
      </c>
      <c r="K13" s="18"/>
      <c r="L13" s="3"/>
    </row>
    <row r="14" spans="2:14" x14ac:dyDescent="0.25">
      <c r="B14" s="3"/>
      <c r="C14" s="3" t="s">
        <v>16</v>
      </c>
      <c r="D14" s="3"/>
      <c r="E14" s="3"/>
      <c r="F14" s="17"/>
      <c r="G14" s="18"/>
      <c r="H14" s="17"/>
      <c r="I14" s="18"/>
      <c r="J14" s="17"/>
      <c r="K14" s="18"/>
      <c r="L14" s="3"/>
    </row>
    <row r="15" spans="2:14" ht="15" customHeight="1" x14ac:dyDescent="0.25">
      <c r="B15" s="3"/>
      <c r="C15" s="3" t="s">
        <v>17</v>
      </c>
      <c r="D15" s="3"/>
      <c r="E15" s="3"/>
      <c r="F15" s="17" t="s">
        <v>23</v>
      </c>
      <c r="G15" s="18"/>
      <c r="H15" s="17" t="s">
        <v>0</v>
      </c>
      <c r="I15" s="18"/>
      <c r="J15" s="17" t="s">
        <v>0</v>
      </c>
      <c r="K15" s="18"/>
      <c r="L15" s="3"/>
    </row>
    <row r="16" spans="2:14" x14ac:dyDescent="0.25">
      <c r="B16" s="3"/>
      <c r="C16" s="3" t="s">
        <v>18</v>
      </c>
      <c r="D16" s="3"/>
      <c r="E16" s="3"/>
      <c r="F16" s="17"/>
      <c r="G16" s="18"/>
      <c r="H16" s="17"/>
      <c r="I16" s="18"/>
      <c r="J16" s="17" t="s">
        <v>0</v>
      </c>
      <c r="K16" s="18"/>
      <c r="L16" s="3"/>
    </row>
    <row r="17" spans="2:12" x14ac:dyDescent="0.25">
      <c r="B17" s="3"/>
      <c r="C17" s="3" t="s">
        <v>28</v>
      </c>
      <c r="D17" s="3"/>
      <c r="E17" s="3"/>
      <c r="F17" s="24" t="s">
        <v>19</v>
      </c>
      <c r="G17" s="25"/>
      <c r="H17" s="24" t="s">
        <v>19</v>
      </c>
      <c r="I17" s="25"/>
      <c r="J17" s="24" t="s">
        <v>19</v>
      </c>
      <c r="K17" s="25"/>
      <c r="L17" s="3"/>
    </row>
    <row r="18" spans="2:12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2:12" x14ac:dyDescent="0.25">
      <c r="B19" s="23" t="s">
        <v>29</v>
      </c>
      <c r="C19" s="23"/>
      <c r="D19" s="23"/>
      <c r="E19" s="23"/>
      <c r="F19" s="23"/>
      <c r="G19" s="13"/>
      <c r="H19" s="13"/>
      <c r="I19" s="13"/>
      <c r="J19" s="13"/>
      <c r="K19" s="13"/>
      <c r="L19" s="13"/>
    </row>
    <row r="20" spans="2:12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2:12" x14ac:dyDescent="0.25">
      <c r="B21" s="13"/>
      <c r="C21" s="13"/>
      <c r="D21" s="13"/>
      <c r="E21" s="1" t="s">
        <v>1</v>
      </c>
      <c r="F21" s="13"/>
      <c r="G21" s="13"/>
      <c r="H21" s="13"/>
      <c r="I21" s="13"/>
      <c r="J21" s="13"/>
      <c r="K21" s="13"/>
      <c r="L21" s="13"/>
    </row>
    <row r="22" spans="2:12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</sheetData>
  <mergeCells count="26">
    <mergeCell ref="I1:L1"/>
    <mergeCell ref="B19:F19"/>
    <mergeCell ref="F14:G14"/>
    <mergeCell ref="H14:I14"/>
    <mergeCell ref="J14:K14"/>
    <mergeCell ref="F16:G16"/>
    <mergeCell ref="H16:I16"/>
    <mergeCell ref="J16:K16"/>
    <mergeCell ref="J13:K13"/>
    <mergeCell ref="F15:G15"/>
    <mergeCell ref="H15:I15"/>
    <mergeCell ref="J15:K15"/>
    <mergeCell ref="F17:G17"/>
    <mergeCell ref="H17:I17"/>
    <mergeCell ref="J17:K17"/>
    <mergeCell ref="C10:D10"/>
    <mergeCell ref="C11:D11"/>
    <mergeCell ref="C12:D12"/>
    <mergeCell ref="F13:G13"/>
    <mergeCell ref="H13:I13"/>
    <mergeCell ref="B2:L2"/>
    <mergeCell ref="B3:L3"/>
    <mergeCell ref="B4:L4"/>
    <mergeCell ref="F5:G5"/>
    <mergeCell ref="H5:I5"/>
    <mergeCell ref="J5:K5"/>
  </mergeCells>
  <pageMargins left="0.25" right="0.25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2021-12-20T02:33:41Z</dcterms:modified>
</cp:coreProperties>
</file>